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807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<sst xmlns="http://schemas.openxmlformats.org/spreadsheetml/2006/main" count="78" uniqueCount="52">
  <si>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■バックテスト結果</t>
  </si>
  <si>
    <t>バックテスト期間（開始日固定、1年づつ延長）</t>
  </si>
  <si>
    <t>検証年数</t>
  </si>
  <si>
    <t>検証データの自由度</t>
  </si>
  <si>
    <t>純利益</t>
  </si>
  <si>
    <t>年平均利益</t>
  </si>
  <si>
    <t>トレード数</t>
  </si>
  <si>
    <t>年平均   トレード数</t>
  </si>
  <si>
    <t>勝率</t>
  </si>
  <si>
    <t>平均損益</t>
  </si>
  <si>
    <t>標準偏差</t>
  </si>
  <si>
    <t>ITQ</t>
  </si>
  <si>
    <t>PF</t>
  </si>
  <si>
    <t>PRR</t>
  </si>
  <si>
    <t>Kレシオ</t>
  </si>
  <si>
    <t>テスト1</t>
  </si>
  <si>
    <t>テスト2</t>
  </si>
  <si>
    <t>テスト3</t>
  </si>
  <si>
    <t>テスト4</t>
  </si>
  <si>
    <t>テスト5</t>
  </si>
  <si>
    <t>テスト6</t>
  </si>
  <si>
    <t>テスト7</t>
  </si>
  <si>
    <t>テスト8</t>
  </si>
  <si>
    <t>テスト9</t>
  </si>
  <si>
    <t>テスト10</t>
  </si>
  <si>
    <t>テスト11</t>
  </si>
  <si>
    <t>■フォワードテスト結果</t>
  </si>
  <si>
    <t>フォワードテスト期間（各1年間）</t>
  </si>
  <si>
    <t>年間ドローダウン</t>
  </si>
  <si>
    <t>年間平均利益÷年間ドローダウン</t>
  </si>
  <si>
    <t>WF効率</t>
  </si>
  <si>
    <t>合計</t>
  </si>
  <si>
    <t>平均利益÷標準偏差</t>
  </si>
  <si>
    <t>平均</t>
  </si>
  <si>
    <t>平均利益をどのくらい安定的に</t>
  </si>
  <si>
    <t>最大</t>
  </si>
  <si>
    <t>達成できるかの指標</t>
  </si>
  <si>
    <t>最小</t>
  </si>
  <si>
    <t>平均÷標準偏差</t>
  </si>
  <si>
    <t>　　　　　バックテストより平均10％劣化</t>
  </si>
  <si>
    <t>1999/7～2003/12</t>
  </si>
  <si>
    <t>1999/7～2004/12</t>
  </si>
  <si>
    <t>1999/7～2005/12</t>
  </si>
  <si>
    <t>1999/7～2006/12</t>
  </si>
  <si>
    <t>1999/7～2007/12</t>
  </si>
  <si>
    <t>1999/7～2008/12</t>
  </si>
  <si>
    <t>1999/7～2009/12</t>
  </si>
  <si>
    <t>1999/7～2010/12</t>
  </si>
  <si>
    <t>1999/7～2011/12</t>
  </si>
  <si>
    <t>1999/7～2012/12</t>
  </si>
  <si>
    <t xml:space="preserve">ITQ 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</si>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</sst>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.0%"/>
    <numFmt numFmtId="178" formatCode="\$#,##0;[Red]\-\$#,##0"/>
    <numFmt numFmtId="179" formatCode="#,##0.0;[Red]\-#,##0.0"/>
    <numFmt numFmtId="180" formatCode="\$#,##0.00;[Red]\-\$#,##0.00"/>
    <numFmt numFmtId="181" formatCode="0.0&quot;年&quot;"/>
    <numFmt numFmtId="182" formatCode="0.0_);[Red]\(0.0\)"/>
    <numFmt numFmtId="183" formatCode="\$#,##0.0_);[Red]\(\$#,##0.0\)"/>
    <numFmt numFmtId="184" formatCode="\$#,##0;\-\$#,##0"/>
    <numFmt numFmtId="185" formatCode="0.0&quot;年間&quot;"/>
    <numFmt numFmtId="186" formatCode="0.00_ "/>
    <numFmt numFmtId="18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15" applyNumberForma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0" fontId="0" fillId="0" borderId="2" xfId="15" applyNumberFormat="1" applyFont="1" applyFill="1" applyBorder="1" applyAlignment="1">
      <alignment horizontal="center" vertical="center" wrapText="1"/>
    </xf>
    <xf numFmtId="185" fontId="0" fillId="0" borderId="2" xfId="0" applyNumberFormat="1" applyFill="1" applyBorder="1" applyAlignment="1">
      <alignment vertical="center"/>
    </xf>
    <xf numFmtId="10" fontId="0" fillId="0" borderId="2" xfId="15" applyNumberFormat="1" applyFill="1" applyBorder="1" applyAlignment="1">
      <alignment horizontal="center" vertical="center"/>
    </xf>
    <xf numFmtId="18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0" fontId="0" fillId="0" borderId="2" xfId="16" applyNumberFormat="1" applyFill="1" applyBorder="1" applyAlignment="1">
      <alignment vertical="center"/>
    </xf>
    <xf numFmtId="10" fontId="0" fillId="0" borderId="2" xfId="15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5" fontId="0" fillId="0" borderId="0" xfId="0" applyNumberFormat="1" applyFill="1" applyBorder="1" applyAlignment="1">
      <alignment vertical="center"/>
    </xf>
    <xf numFmtId="10" fontId="0" fillId="0" borderId="0" xfId="15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0" fontId="0" fillId="0" borderId="0" xfId="16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176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vertical="center"/>
    </xf>
    <xf numFmtId="40" fontId="0" fillId="0" borderId="2" xfId="16" applyNumberFormat="1" applyFill="1" applyBorder="1" applyAlignment="1">
      <alignment horizontal="center" vertical="center"/>
    </xf>
    <xf numFmtId="38" fontId="0" fillId="0" borderId="2" xfId="0" applyNumberFormat="1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2" xfId="16" applyNumberFormat="1" applyFill="1" applyBorder="1" applyAlignment="1">
      <alignment horizontal="right" vertical="center"/>
    </xf>
    <xf numFmtId="40" fontId="0" fillId="0" borderId="0" xfId="16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77" fontId="0" fillId="0" borderId="2" xfId="15" applyNumberFormat="1" applyFont="1" applyFill="1" applyBorder="1" applyAlignment="1">
      <alignment horizontal="center" vertical="center"/>
    </xf>
    <xf numFmtId="177" fontId="0" fillId="0" borderId="2" xfId="15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31</xdr:row>
      <xdr:rowOff>114300</xdr:rowOff>
    </xdr:from>
    <xdr:to>
      <xdr:col>15</xdr:col>
      <xdr:colOff>571500</xdr:colOff>
      <xdr:row>33</xdr:row>
      <xdr:rowOff>66675</xdr:rowOff>
    </xdr:to>
    <xdr:sp>
      <xdr:nvSpPr>
        <xdr:cNvPr id="1" name="Oval 1"/>
        <xdr:cNvSpPr>
          <a:spLocks/>
        </xdr:cNvSpPr>
      </xdr:nvSpPr>
      <xdr:spPr>
        <a:xfrm>
          <a:off x="9944100" y="6191250"/>
          <a:ext cx="514350" cy="295275"/>
        </a:xfrm>
        <a:prstGeom prst="ellipse">
          <a:avLst/>
        </a:prstGeom>
        <a:solidFill>
          <a:srgbClr val="FF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8"/>
  <sheetViews>
    <sheetView tabSelected="1" workbookViewId="0" topLeftCell="A1">
      <selection activeCell="C1" sqref="C1"/>
    </sheetView>
  </sheetViews>
  <sheetFormatPr defaultColWidth="9.00390625" defaultRowHeight="13.5"/>
  <cols>
    <col min="1" max="1" width="3.00390625" style="1" customWidth="1"/>
    <col min="2" max="2" width="7.125" style="1" bestFit="1" customWidth="1"/>
    <col min="3" max="3" width="19.50390625" style="1" customWidth="1"/>
    <col min="4" max="4" width="9.625" style="1" customWidth="1"/>
    <col min="5" max="5" width="10.75390625" style="2" customWidth="1"/>
    <col min="6" max="6" width="8.875" style="1" bestFit="1" customWidth="1"/>
    <col min="7" max="7" width="11.00390625" style="1" bestFit="1" customWidth="1"/>
    <col min="8" max="8" width="9.375" style="1" bestFit="1" customWidth="1"/>
    <col min="9" max="9" width="9.25390625" style="1" customWidth="1"/>
    <col min="10" max="10" width="7.875" style="1" bestFit="1" customWidth="1"/>
    <col min="11" max="12" width="9.00390625" style="1" customWidth="1"/>
    <col min="13" max="15" width="5.125" style="1" customWidth="1"/>
    <col min="16" max="16" width="7.75390625" style="1" customWidth="1"/>
    <col min="17" max="16384" width="9.00390625" style="1" customWidth="1"/>
  </cols>
  <sheetData>
    <row r="3" ht="13.5">
      <c r="B3" s="1" t="s">
        <v>0</v>
      </c>
    </row>
    <row r="4" spans="2:16" ht="43.5" customHeight="1">
      <c r="B4" s="3"/>
      <c r="C4" s="4" t="s">
        <v>1</v>
      </c>
      <c r="D4" s="5" t="s">
        <v>2</v>
      </c>
      <c r="E4" s="6" t="s">
        <v>3</v>
      </c>
      <c r="F4" s="5" t="s">
        <v>4</v>
      </c>
      <c r="G4" s="5" t="s">
        <v>5</v>
      </c>
      <c r="H4" s="5" t="s">
        <v>6</v>
      </c>
      <c r="I4" s="4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</row>
    <row r="5" spans="2:16" ht="13.5">
      <c r="B5" s="5" t="s">
        <v>15</v>
      </c>
      <c r="C5" s="5" t="s">
        <v>40</v>
      </c>
      <c r="D5" s="7">
        <v>4.5</v>
      </c>
      <c r="E5" s="8">
        <v>0.9027777777777778</v>
      </c>
      <c r="F5" s="9">
        <v>272387.5</v>
      </c>
      <c r="G5" s="9">
        <v>60530.555555555555</v>
      </c>
      <c r="H5" s="10">
        <v>124</v>
      </c>
      <c r="I5" s="11">
        <v>27.555555555555557</v>
      </c>
      <c r="J5" s="12">
        <v>0.782258064516129</v>
      </c>
      <c r="K5" s="9">
        <v>2196.673387096774</v>
      </c>
      <c r="L5" s="9">
        <v>6077.540351136512</v>
      </c>
      <c r="M5" s="11">
        <v>0.3614411851146314</v>
      </c>
      <c r="N5" s="11">
        <v>2.497354497354497</v>
      </c>
      <c r="O5" s="11">
        <v>1.8816607801807215</v>
      </c>
      <c r="P5" s="11">
        <v>8.075853264562152</v>
      </c>
    </row>
    <row r="6" spans="2:16" ht="13.5">
      <c r="B6" s="5" t="s">
        <v>16</v>
      </c>
      <c r="C6" s="5" t="s">
        <v>41</v>
      </c>
      <c r="D6" s="7">
        <v>5.5</v>
      </c>
      <c r="E6" s="8">
        <v>0.9204545454545454</v>
      </c>
      <c r="F6" s="9">
        <v>309350</v>
      </c>
      <c r="G6" s="9">
        <v>56245.454545454544</v>
      </c>
      <c r="H6" s="10">
        <v>141</v>
      </c>
      <c r="I6" s="11">
        <v>25.636363636363637</v>
      </c>
      <c r="J6" s="12">
        <v>0.7872340425531915</v>
      </c>
      <c r="K6" s="9">
        <v>2193.971631205674</v>
      </c>
      <c r="L6" s="9">
        <v>5942.635486397383</v>
      </c>
      <c r="M6" s="11">
        <v>0.36919168881006537</v>
      </c>
      <c r="N6" s="11">
        <v>2.566229985443959</v>
      </c>
      <c r="O6" s="11">
        <v>1.964066392030585</v>
      </c>
      <c r="P6" s="11">
        <v>8.154057717896782</v>
      </c>
    </row>
    <row r="7" spans="2:16" ht="13.5">
      <c r="B7" s="5" t="s">
        <v>17</v>
      </c>
      <c r="C7" s="5" t="s">
        <v>42</v>
      </c>
      <c r="D7" s="7">
        <v>6.5</v>
      </c>
      <c r="E7" s="8">
        <v>0.9326923076923077</v>
      </c>
      <c r="F7" s="9">
        <v>356100</v>
      </c>
      <c r="G7" s="9">
        <v>54784.61538461538</v>
      </c>
      <c r="H7" s="10">
        <v>178</v>
      </c>
      <c r="I7" s="11">
        <v>27.384615384615383</v>
      </c>
      <c r="J7" s="12">
        <v>0.797752808988764</v>
      </c>
      <c r="K7" s="9">
        <v>2000.561797752809</v>
      </c>
      <c r="L7" s="9">
        <v>6482.308308795856</v>
      </c>
      <c r="M7" s="11">
        <v>0.3086187361743105</v>
      </c>
      <c r="N7" s="11">
        <v>2.16744529136956</v>
      </c>
      <c r="O7" s="11">
        <v>1.7019062768614568</v>
      </c>
      <c r="P7" s="11">
        <v>7.2904218138871455</v>
      </c>
    </row>
    <row r="8" spans="2:16" ht="13.5">
      <c r="B8" s="5" t="s">
        <v>18</v>
      </c>
      <c r="C8" s="5" t="s">
        <v>43</v>
      </c>
      <c r="D8" s="7">
        <v>7.5</v>
      </c>
      <c r="E8" s="8">
        <v>0.9416666666666667</v>
      </c>
      <c r="F8" s="9">
        <v>447475</v>
      </c>
      <c r="G8" s="9">
        <v>59663.333333333336</v>
      </c>
      <c r="H8" s="10">
        <v>191</v>
      </c>
      <c r="I8" s="11">
        <v>25.466666666666665</v>
      </c>
      <c r="J8" s="12">
        <v>0.8010471204188483</v>
      </c>
      <c r="K8" s="9">
        <v>2342.801047120419</v>
      </c>
      <c r="L8" s="9">
        <v>5821.666276184343</v>
      </c>
      <c r="M8" s="11">
        <v>0.402427919426523</v>
      </c>
      <c r="N8" s="11">
        <v>2.7055600552670445</v>
      </c>
      <c r="O8" s="11">
        <v>2.1397200599592745</v>
      </c>
      <c r="P8" s="11">
        <v>12.924549446688335</v>
      </c>
    </row>
    <row r="9" spans="2:16" ht="13.5">
      <c r="B9" s="5" t="s">
        <v>19</v>
      </c>
      <c r="C9" s="5" t="s">
        <v>44</v>
      </c>
      <c r="D9" s="7">
        <v>8.5</v>
      </c>
      <c r="E9" s="8">
        <v>0.9485294117647058</v>
      </c>
      <c r="F9" s="9">
        <v>503012.5</v>
      </c>
      <c r="G9" s="9">
        <v>59177.94117647059</v>
      </c>
      <c r="H9" s="10">
        <v>216</v>
      </c>
      <c r="I9" s="11">
        <v>25.41176470588235</v>
      </c>
      <c r="J9" s="12">
        <v>0.7962962962962964</v>
      </c>
      <c r="K9" s="9">
        <v>2328.7616</v>
      </c>
      <c r="L9" s="9">
        <v>6074.171242147789</v>
      </c>
      <c r="M9" s="11">
        <v>0.38338754492811505</v>
      </c>
      <c r="N9" s="11">
        <v>2.5498170614288465</v>
      </c>
      <c r="O9" s="11">
        <v>2.046824873350496</v>
      </c>
      <c r="P9" s="11">
        <v>14.950361462350203</v>
      </c>
    </row>
    <row r="10" spans="2:16" ht="13.5">
      <c r="B10" s="5" t="s">
        <v>20</v>
      </c>
      <c r="C10" s="5" t="s">
        <v>45</v>
      </c>
      <c r="D10" s="7">
        <v>9.5</v>
      </c>
      <c r="E10" s="8">
        <v>0.9539473684210527</v>
      </c>
      <c r="F10" s="9">
        <v>581140</v>
      </c>
      <c r="G10" s="9">
        <v>61172.63157894737</v>
      </c>
      <c r="H10" s="10">
        <v>248</v>
      </c>
      <c r="I10" s="11">
        <v>26.105263157894736</v>
      </c>
      <c r="J10" s="12">
        <v>0.7903225806451613</v>
      </c>
      <c r="K10" s="9">
        <v>2343.3065</v>
      </c>
      <c r="L10" s="9">
        <v>6015.110397319576</v>
      </c>
      <c r="M10" s="11">
        <v>0.3895699904434361</v>
      </c>
      <c r="N10" s="11">
        <v>2.621767188753619</v>
      </c>
      <c r="O10" s="11">
        <v>2.138009527705266</v>
      </c>
      <c r="P10" s="11">
        <v>13.812065544231613</v>
      </c>
    </row>
    <row r="11" spans="2:16" ht="13.5">
      <c r="B11" s="5" t="s">
        <v>21</v>
      </c>
      <c r="C11" s="5" t="s">
        <v>46</v>
      </c>
      <c r="D11" s="7">
        <v>10.5</v>
      </c>
      <c r="E11" s="8">
        <v>0.9583333333333334</v>
      </c>
      <c r="F11" s="9">
        <v>651865</v>
      </c>
      <c r="G11" s="9">
        <v>62082.380952380954</v>
      </c>
      <c r="H11" s="10">
        <v>269</v>
      </c>
      <c r="I11" s="11">
        <v>25.61904761904762</v>
      </c>
      <c r="J11" s="12">
        <v>0.7992565055762082</v>
      </c>
      <c r="K11" s="9">
        <v>2423.29</v>
      </c>
      <c r="L11" s="9">
        <v>5833.783893685112</v>
      </c>
      <c r="M11" s="11">
        <v>0.4153890586559326</v>
      </c>
      <c r="N11" s="11">
        <v>2.7840985289086553</v>
      </c>
      <c r="O11" s="11">
        <v>2.283482038948991</v>
      </c>
      <c r="P11" s="11">
        <v>13.70682754093689</v>
      </c>
    </row>
    <row r="12" spans="2:16" ht="13.5">
      <c r="B12" s="5" t="s">
        <v>22</v>
      </c>
      <c r="C12" s="5" t="s">
        <v>47</v>
      </c>
      <c r="D12" s="7">
        <v>11.5</v>
      </c>
      <c r="E12" s="8">
        <v>0.9619565217391304</v>
      </c>
      <c r="F12" s="9">
        <v>700290</v>
      </c>
      <c r="G12" s="9">
        <v>60894.782608695656</v>
      </c>
      <c r="H12" s="10">
        <v>294</v>
      </c>
      <c r="I12" s="11">
        <v>25.565217391304348</v>
      </c>
      <c r="J12" s="12">
        <v>0.7959183673469388</v>
      </c>
      <c r="K12" s="9">
        <v>2381.9388</v>
      </c>
      <c r="L12" s="9">
        <v>5930.6097908325855</v>
      </c>
      <c r="M12" s="11">
        <v>0.4016347195328804</v>
      </c>
      <c r="N12" s="11">
        <v>2.691011168125566</v>
      </c>
      <c r="O12" s="11">
        <v>2.2275223641660804</v>
      </c>
      <c r="P12" s="11">
        <v>14.432949055173346</v>
      </c>
    </row>
    <row r="13" spans="2:16" ht="13.5">
      <c r="B13" s="5" t="s">
        <v>23</v>
      </c>
      <c r="C13" s="5" t="s">
        <v>48</v>
      </c>
      <c r="D13" s="7">
        <v>12.5</v>
      </c>
      <c r="E13" s="8">
        <v>0.965</v>
      </c>
      <c r="F13" s="9">
        <v>740815</v>
      </c>
      <c r="G13" s="9">
        <v>59265.2</v>
      </c>
      <c r="H13" s="10">
        <v>327</v>
      </c>
      <c r="I13" s="11">
        <v>26.16</v>
      </c>
      <c r="J13" s="12">
        <v>0.7798165137614679</v>
      </c>
      <c r="K13" s="9">
        <v>2265.4893</v>
      </c>
      <c r="L13" s="9">
        <v>6058.832904382546</v>
      </c>
      <c r="M13" s="11">
        <v>0.3739151311404049</v>
      </c>
      <c r="N13" s="11">
        <v>2.5112119743988575</v>
      </c>
      <c r="O13" s="11">
        <v>2.1057846764793946</v>
      </c>
      <c r="P13" s="11">
        <v>15.204940941016186</v>
      </c>
    </row>
    <row r="14" spans="2:16" ht="13.5">
      <c r="B14" s="5" t="s">
        <v>24</v>
      </c>
      <c r="C14" s="5" t="s">
        <v>49</v>
      </c>
      <c r="D14" s="7">
        <v>13.5</v>
      </c>
      <c r="E14" s="8">
        <v>0.9675925925925926</v>
      </c>
      <c r="F14" s="9">
        <v>782615</v>
      </c>
      <c r="G14" s="9">
        <v>57971.48148148148</v>
      </c>
      <c r="H14" s="10">
        <v>342</v>
      </c>
      <c r="I14" s="11">
        <v>25.333333333333332</v>
      </c>
      <c r="J14" s="12">
        <v>0.7777777777777777</v>
      </c>
      <c r="K14" s="9">
        <v>2288.348</v>
      </c>
      <c r="L14" s="9">
        <v>6076.441314749452</v>
      </c>
      <c r="M14" s="11">
        <v>0.3765934502560656</v>
      </c>
      <c r="N14" s="11">
        <v>2.536648340860004</v>
      </c>
      <c r="O14" s="11">
        <v>2.1360901117388416</v>
      </c>
      <c r="P14" s="11">
        <v>14.656462323816891</v>
      </c>
    </row>
    <row r="15" spans="2:16" ht="13.5">
      <c r="B15" s="5" t="s">
        <v>25</v>
      </c>
      <c r="C15" s="5" t="s">
        <v>49</v>
      </c>
      <c r="D15" s="7">
        <v>14.5</v>
      </c>
      <c r="E15" s="8">
        <v>0.9698275862068966</v>
      </c>
      <c r="F15" s="9">
        <v>847102.5</v>
      </c>
      <c r="G15" s="9">
        <v>58420.862068965514</v>
      </c>
      <c r="H15" s="10">
        <v>365</v>
      </c>
      <c r="I15" s="11">
        <v>25.17241379310345</v>
      </c>
      <c r="J15" s="12">
        <v>0.7808219178082192</v>
      </c>
      <c r="K15" s="9">
        <v>2320.8288</v>
      </c>
      <c r="L15" s="9">
        <v>6008.848264614832</v>
      </c>
      <c r="M15" s="11">
        <v>0.38623521476935896</v>
      </c>
      <c r="N15" s="11">
        <v>2.58370218036503</v>
      </c>
      <c r="O15" s="11">
        <v>2.186229034849386</v>
      </c>
      <c r="P15" s="11">
        <v>15.134891117829882</v>
      </c>
    </row>
    <row r="16" spans="2:16" ht="13.5">
      <c r="B16" s="13"/>
      <c r="C16" s="13"/>
      <c r="D16" s="14"/>
      <c r="E16" s="15"/>
      <c r="F16" s="16"/>
      <c r="G16" s="16"/>
      <c r="H16" s="17"/>
      <c r="I16" s="18"/>
      <c r="J16" s="15"/>
      <c r="K16" s="16"/>
      <c r="L16" s="16"/>
      <c r="M16" s="18"/>
      <c r="N16" s="18"/>
      <c r="O16" s="18"/>
      <c r="P16" s="18"/>
    </row>
    <row r="17" spans="2:16" ht="13.5">
      <c r="B17" s="13"/>
      <c r="C17" s="13"/>
      <c r="D17" s="14"/>
      <c r="E17" s="15"/>
      <c r="F17" s="16"/>
      <c r="G17" s="16"/>
      <c r="H17" s="17"/>
      <c r="I17" s="18"/>
      <c r="J17" s="15"/>
      <c r="K17" s="16"/>
      <c r="L17" s="16"/>
      <c r="M17" s="18"/>
      <c r="N17" s="18"/>
      <c r="O17" s="18"/>
      <c r="P17" s="18"/>
    </row>
    <row r="18" spans="2:4" ht="13.5">
      <c r="B18" s="19" t="s">
        <v>26</v>
      </c>
      <c r="C18" s="20"/>
      <c r="D18" s="21"/>
    </row>
    <row r="19" spans="2:16" ht="43.5" customHeight="1">
      <c r="B19" s="3"/>
      <c r="C19" s="4" t="s">
        <v>27</v>
      </c>
      <c r="D19" s="4" t="s">
        <v>28</v>
      </c>
      <c r="E19" s="6" t="s">
        <v>29</v>
      </c>
      <c r="F19" s="5" t="s">
        <v>4</v>
      </c>
      <c r="G19" s="5" t="s">
        <v>5</v>
      </c>
      <c r="H19" s="5" t="s">
        <v>6</v>
      </c>
      <c r="I19" s="4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5" t="s">
        <v>12</v>
      </c>
      <c r="O19" s="5" t="s">
        <v>13</v>
      </c>
      <c r="P19" s="5" t="s">
        <v>30</v>
      </c>
    </row>
    <row r="20" spans="2:18" ht="13.5">
      <c r="B20" s="5" t="s">
        <v>15</v>
      </c>
      <c r="C20" s="22">
        <v>2004</v>
      </c>
      <c r="D20" s="23">
        <v>-30437.5</v>
      </c>
      <c r="E20" s="24">
        <f aca="true" t="shared" si="0" ref="E20:E29">G20/-D20</f>
        <v>0.6082135523613963</v>
      </c>
      <c r="F20" s="9">
        <f>G20</f>
        <v>18512.5</v>
      </c>
      <c r="G20" s="9">
        <v>18512.5</v>
      </c>
      <c r="H20" s="25">
        <f>I20</f>
        <v>26.00000112356521</v>
      </c>
      <c r="I20" s="26">
        <v>26.00000112356521</v>
      </c>
      <c r="J20" s="12">
        <v>0.7307692307692307</v>
      </c>
      <c r="K20" s="9">
        <v>712.0192</v>
      </c>
      <c r="L20" s="9">
        <v>5509.036304982514</v>
      </c>
      <c r="M20" s="10">
        <v>0.12924569027726893</v>
      </c>
      <c r="N20" s="10">
        <v>1.4111604664075514</v>
      </c>
      <c r="O20" s="10">
        <v>0.79</v>
      </c>
      <c r="P20" s="27">
        <v>-0.6941627277316323</v>
      </c>
      <c r="R20" s="28"/>
    </row>
    <row r="21" spans="2:18" ht="13.5">
      <c r="B21" s="5" t="s">
        <v>16</v>
      </c>
      <c r="C21" s="22">
        <v>2005</v>
      </c>
      <c r="D21" s="23">
        <v>-31800</v>
      </c>
      <c r="E21" s="24">
        <f t="shared" si="0"/>
        <v>2.1564465408805034</v>
      </c>
      <c r="F21" s="9">
        <f>G21</f>
        <v>68575</v>
      </c>
      <c r="G21" s="9">
        <v>68575</v>
      </c>
      <c r="H21" s="25">
        <f>I21</f>
        <v>49</v>
      </c>
      <c r="I21" s="26">
        <v>49</v>
      </c>
      <c r="J21" s="12">
        <v>0.7755102040816326</v>
      </c>
      <c r="K21" s="9">
        <v>1399.4897959183672</v>
      </c>
      <c r="L21" s="9">
        <v>5909.756983062166</v>
      </c>
      <c r="M21" s="10">
        <v>0.23681004141615575</v>
      </c>
      <c r="N21" s="10">
        <v>1.8205204905773258</v>
      </c>
      <c r="O21" s="10">
        <v>1.171863061933588</v>
      </c>
      <c r="P21" s="27">
        <v>0.21920963310166486</v>
      </c>
      <c r="R21" s="28"/>
    </row>
    <row r="22" spans="2:18" ht="13.5">
      <c r="B22" s="5" t="s">
        <v>17</v>
      </c>
      <c r="C22" s="22">
        <v>2006</v>
      </c>
      <c r="D22" s="23">
        <v>-14212.5</v>
      </c>
      <c r="E22" s="24">
        <f t="shared" si="0"/>
        <v>3.6293755496921722</v>
      </c>
      <c r="F22" s="9">
        <f>G22</f>
        <v>51582.5</v>
      </c>
      <c r="G22" s="9">
        <v>51582.5</v>
      </c>
      <c r="H22" s="25">
        <f>I22</f>
        <v>14.933413607397696</v>
      </c>
      <c r="I22" s="26">
        <v>14.933413607397696</v>
      </c>
      <c r="J22" s="12">
        <v>0.8</v>
      </c>
      <c r="K22" s="9">
        <v>3454.1667</v>
      </c>
      <c r="L22" s="9">
        <v>6818.162238427875</v>
      </c>
      <c r="M22" s="10">
        <v>0.506612570837924</v>
      </c>
      <c r="N22" s="10">
        <v>3.31</v>
      </c>
      <c r="O22" s="10">
        <v>1.49</v>
      </c>
      <c r="P22" s="27">
        <v>-0.05844917158101659</v>
      </c>
      <c r="R22" s="28"/>
    </row>
    <row r="23" spans="2:18" ht="13.5">
      <c r="B23" s="5" t="s">
        <v>18</v>
      </c>
      <c r="C23" s="22">
        <v>2007</v>
      </c>
      <c r="D23" s="23">
        <v>-25112.5</v>
      </c>
      <c r="E23" s="24">
        <f t="shared" si="0"/>
        <v>1.8173220507715282</v>
      </c>
      <c r="F23" s="9">
        <f>G23</f>
        <v>45637.5</v>
      </c>
      <c r="G23" s="9">
        <v>45637.5</v>
      </c>
      <c r="H23" s="25">
        <f>I23</f>
        <v>24</v>
      </c>
      <c r="I23" s="26">
        <v>24</v>
      </c>
      <c r="J23" s="12">
        <v>0.75</v>
      </c>
      <c r="K23" s="9">
        <v>1901.5625</v>
      </c>
      <c r="L23" s="9">
        <v>7861.779199437397</v>
      </c>
      <c r="M23" s="10">
        <v>0.24187432027295794</v>
      </c>
      <c r="N23" s="10">
        <v>1.7337218649517685</v>
      </c>
      <c r="O23" s="10">
        <v>0.9409418150609219</v>
      </c>
      <c r="P23" s="27">
        <v>-0.23508296552880048</v>
      </c>
      <c r="R23" s="28"/>
    </row>
    <row r="24" spans="2:18" ht="13.5">
      <c r="B24" s="5" t="s">
        <v>19</v>
      </c>
      <c r="C24" s="22">
        <v>2008</v>
      </c>
      <c r="D24" s="23">
        <v>-22772.5</v>
      </c>
      <c r="E24" s="24">
        <f t="shared" si="0"/>
        <v>3.430782742342738</v>
      </c>
      <c r="F24" s="9">
        <v>78127.5</v>
      </c>
      <c r="G24" s="9">
        <f>F24</f>
        <v>78127.5</v>
      </c>
      <c r="H24" s="10">
        <v>32</v>
      </c>
      <c r="I24" s="10">
        <f>H24</f>
        <v>32</v>
      </c>
      <c r="J24" s="12">
        <v>0.75</v>
      </c>
      <c r="K24" s="9">
        <v>2441.4844</v>
      </c>
      <c r="L24" s="9">
        <v>5690.810003126398</v>
      </c>
      <c r="M24" s="10">
        <f aca="true" t="shared" si="1" ref="M24:M29">K24/L24</f>
        <v>0.42902230063184416</v>
      </c>
      <c r="N24" s="11">
        <v>3.313175425610659</v>
      </c>
      <c r="O24" s="11">
        <v>1.9481140102635164</v>
      </c>
      <c r="P24" s="27">
        <v>0.32021321537735137</v>
      </c>
      <c r="R24" s="28"/>
    </row>
    <row r="25" spans="2:18" ht="13.5">
      <c r="B25" s="5" t="s">
        <v>20</v>
      </c>
      <c r="C25" s="22">
        <v>2009</v>
      </c>
      <c r="D25" s="23">
        <v>-56600</v>
      </c>
      <c r="E25" s="24">
        <f t="shared" si="0"/>
        <v>0.26921378091872794</v>
      </c>
      <c r="F25" s="9">
        <v>15237.5</v>
      </c>
      <c r="G25" s="9">
        <f>F25</f>
        <v>15237.5</v>
      </c>
      <c r="H25" s="10">
        <v>26</v>
      </c>
      <c r="I25" s="10">
        <f>H25</f>
        <v>26</v>
      </c>
      <c r="J25" s="12">
        <v>0.6923076923076923</v>
      </c>
      <c r="K25" s="9">
        <v>586.0577</v>
      </c>
      <c r="L25" s="9">
        <v>6470.758578910085</v>
      </c>
      <c r="M25" s="10">
        <f t="shared" si="1"/>
        <v>0.09057016930134237</v>
      </c>
      <c r="N25" s="11">
        <v>1.2309586964759378</v>
      </c>
      <c r="O25" s="11">
        <v>0.6950733940762195</v>
      </c>
      <c r="P25" s="27">
        <v>-0.750909849605947</v>
      </c>
      <c r="R25" s="28"/>
    </row>
    <row r="26" spans="2:18" ht="13.5">
      <c r="B26" s="5" t="s">
        <v>21</v>
      </c>
      <c r="C26" s="22">
        <v>2010</v>
      </c>
      <c r="D26" s="23">
        <v>-25275</v>
      </c>
      <c r="E26" s="24">
        <f t="shared" si="0"/>
        <v>2.3372898120672603</v>
      </c>
      <c r="F26" s="9">
        <v>59075</v>
      </c>
      <c r="G26" s="9">
        <f>F26</f>
        <v>59075</v>
      </c>
      <c r="H26" s="10">
        <v>29</v>
      </c>
      <c r="I26" s="10">
        <v>29</v>
      </c>
      <c r="J26" s="12">
        <v>0.7931034482758621</v>
      </c>
      <c r="K26" s="9">
        <v>2037.069</v>
      </c>
      <c r="L26" s="9">
        <v>6840.354655754515</v>
      </c>
      <c r="M26" s="11">
        <f t="shared" si="1"/>
        <v>0.29780166417048215</v>
      </c>
      <c r="N26" s="11">
        <v>2.0939814814814817</v>
      </c>
      <c r="O26" s="11">
        <v>1.1768920090633226</v>
      </c>
      <c r="P26" s="27">
        <v>-0.04844177858912513</v>
      </c>
      <c r="R26" s="28"/>
    </row>
    <row r="27" spans="2:18" ht="13.5">
      <c r="B27" s="5" t="s">
        <v>22</v>
      </c>
      <c r="C27" s="22">
        <v>2011</v>
      </c>
      <c r="D27" s="29">
        <v>-37762.5</v>
      </c>
      <c r="E27" s="24">
        <f t="shared" si="0"/>
        <v>0.8666004634227077</v>
      </c>
      <c r="F27" s="9">
        <v>32725</v>
      </c>
      <c r="G27" s="9">
        <v>32725</v>
      </c>
      <c r="H27" s="10">
        <v>29</v>
      </c>
      <c r="I27" s="10">
        <v>29</v>
      </c>
      <c r="J27" s="12">
        <v>0.6206896551724138</v>
      </c>
      <c r="K27" s="30">
        <v>1128.4483</v>
      </c>
      <c r="L27" s="30">
        <v>6922.162015616461</v>
      </c>
      <c r="M27" s="11">
        <f t="shared" si="1"/>
        <v>0.16301963136000144</v>
      </c>
      <c r="N27" s="11">
        <v>1.5251755265797393</v>
      </c>
      <c r="O27" s="31">
        <v>0.895641987541143</v>
      </c>
      <c r="P27" s="27">
        <v>-0.4625976381213498</v>
      </c>
      <c r="R27" s="28"/>
    </row>
    <row r="28" spans="2:16" ht="13.5">
      <c r="B28" s="5" t="s">
        <v>23</v>
      </c>
      <c r="C28" s="22">
        <v>2012</v>
      </c>
      <c r="D28" s="23">
        <v>-14787.5</v>
      </c>
      <c r="E28" s="24">
        <f t="shared" si="0"/>
        <v>5.460693153000845</v>
      </c>
      <c r="F28" s="9">
        <v>80750</v>
      </c>
      <c r="G28" s="9">
        <f>F28</f>
        <v>80750</v>
      </c>
      <c r="H28" s="10">
        <v>17</v>
      </c>
      <c r="I28" s="10">
        <v>17</v>
      </c>
      <c r="J28" s="12">
        <v>0.8823529411764706</v>
      </c>
      <c r="K28" s="9">
        <v>4750</v>
      </c>
      <c r="L28" s="9">
        <v>5899.130960891613</v>
      </c>
      <c r="M28" s="11">
        <f t="shared" si="1"/>
        <v>0.805203347999935</v>
      </c>
      <c r="N28" s="11">
        <v>7.715176715176715</v>
      </c>
      <c r="O28" s="11">
        <v>3.352529974215791</v>
      </c>
      <c r="P28" s="27">
        <v>0.3625196574043452</v>
      </c>
    </row>
    <row r="29" spans="2:16" ht="13.5">
      <c r="B29" s="5" t="s">
        <v>24</v>
      </c>
      <c r="C29" s="22">
        <v>2013</v>
      </c>
      <c r="D29" s="23">
        <v>-15200</v>
      </c>
      <c r="E29" s="24">
        <f t="shared" si="0"/>
        <v>4.8149671052631575</v>
      </c>
      <c r="F29" s="9">
        <v>73187.5</v>
      </c>
      <c r="G29" s="9">
        <v>73187.5</v>
      </c>
      <c r="H29" s="10">
        <v>24</v>
      </c>
      <c r="I29" s="10">
        <v>24</v>
      </c>
      <c r="J29" s="12">
        <v>0.8333333333333334</v>
      </c>
      <c r="K29" s="9">
        <v>3049.4792</v>
      </c>
      <c r="L29" s="9">
        <v>5436.721557430118</v>
      </c>
      <c r="M29" s="11">
        <f t="shared" si="1"/>
        <v>0.5609040609836671</v>
      </c>
      <c r="N29" s="11">
        <v>3.831237911025145</v>
      </c>
      <c r="O29" s="11">
        <v>1.9830313802149957</v>
      </c>
      <c r="P29" s="27">
        <v>0.2624742050689035</v>
      </c>
    </row>
    <row r="30" ht="13.5">
      <c r="P30" s="32"/>
    </row>
    <row r="32" spans="2:16" ht="13.5">
      <c r="B32" s="33" t="s">
        <v>50</v>
      </c>
      <c r="D32" s="34" t="s">
        <v>31</v>
      </c>
      <c r="E32" s="34"/>
      <c r="F32" s="9">
        <f>SUM(F20:F29)</f>
        <v>523410</v>
      </c>
      <c r="G32" s="9">
        <f>SUM(G20:G29)</f>
        <v>523410</v>
      </c>
      <c r="H32" s="26">
        <f>SUM(H20:H29)</f>
        <v>270.9334147309629</v>
      </c>
      <c r="I32" s="26">
        <f>SUM(I20:I29)</f>
        <v>270.9334147309629</v>
      </c>
      <c r="J32" s="35" t="s">
        <v>51</v>
      </c>
      <c r="K32" s="9">
        <f>SUM(K20:K29)</f>
        <v>21459.77679591837</v>
      </c>
      <c r="L32" s="9">
        <f>SUM(L20:L29)</f>
        <v>63358.67249763914</v>
      </c>
      <c r="M32" s="35" t="s">
        <v>51</v>
      </c>
      <c r="N32" s="35" t="s">
        <v>51</v>
      </c>
      <c r="O32" s="35" t="s">
        <v>51</v>
      </c>
      <c r="P32" s="35" t="s">
        <v>51</v>
      </c>
    </row>
    <row r="33" spans="2:16" ht="13.5">
      <c r="B33" s="33" t="s">
        <v>32</v>
      </c>
      <c r="D33" s="34" t="s">
        <v>33</v>
      </c>
      <c r="E33" s="34"/>
      <c r="F33" s="9">
        <f aca="true" t="shared" si="2" ref="F33:P33">AVERAGE(F20:F29)</f>
        <v>52341</v>
      </c>
      <c r="G33" s="9">
        <f t="shared" si="2"/>
        <v>52341</v>
      </c>
      <c r="H33" s="26">
        <f t="shared" si="2"/>
        <v>27.09334147309629</v>
      </c>
      <c r="I33" s="26">
        <f t="shared" si="2"/>
        <v>27.09334147309629</v>
      </c>
      <c r="J33" s="36">
        <f t="shared" si="2"/>
        <v>0.7628066505116636</v>
      </c>
      <c r="K33" s="9">
        <f t="shared" si="2"/>
        <v>2145.977679591837</v>
      </c>
      <c r="L33" s="9">
        <f t="shared" si="2"/>
        <v>6335.8672497639145</v>
      </c>
      <c r="M33" s="11">
        <f t="shared" si="2"/>
        <v>0.3461063797251579</v>
      </c>
      <c r="N33" s="11">
        <f t="shared" si="2"/>
        <v>2.7985108578286324</v>
      </c>
      <c r="O33" s="11">
        <f t="shared" si="2"/>
        <v>1.4444087632369498</v>
      </c>
      <c r="P33" s="27">
        <f t="shared" si="2"/>
        <v>-0.10852274202056064</v>
      </c>
    </row>
    <row r="34" spans="2:16" ht="13.5">
      <c r="B34" s="1" t="s">
        <v>34</v>
      </c>
      <c r="D34" s="34" t="s">
        <v>35</v>
      </c>
      <c r="E34" s="34"/>
      <c r="F34" s="9">
        <f aca="true" t="shared" si="3" ref="F34:P34">MAX(F20:F29)</f>
        <v>80750</v>
      </c>
      <c r="G34" s="9">
        <f t="shared" si="3"/>
        <v>80750</v>
      </c>
      <c r="H34" s="26">
        <f t="shared" si="3"/>
        <v>49</v>
      </c>
      <c r="I34" s="26">
        <f t="shared" si="3"/>
        <v>49</v>
      </c>
      <c r="J34" s="36">
        <f t="shared" si="3"/>
        <v>0.8823529411764706</v>
      </c>
      <c r="K34" s="9">
        <f t="shared" si="3"/>
        <v>4750</v>
      </c>
      <c r="L34" s="9">
        <f t="shared" si="3"/>
        <v>7861.779199437397</v>
      </c>
      <c r="M34" s="11">
        <f t="shared" si="3"/>
        <v>0.805203347999935</v>
      </c>
      <c r="N34" s="11">
        <f t="shared" si="3"/>
        <v>7.715176715176715</v>
      </c>
      <c r="O34" s="11">
        <f t="shared" si="3"/>
        <v>3.352529974215791</v>
      </c>
      <c r="P34" s="27">
        <f t="shared" si="3"/>
        <v>0.3625196574043452</v>
      </c>
    </row>
    <row r="35" spans="2:16" ht="13.5">
      <c r="B35" s="1" t="s">
        <v>36</v>
      </c>
      <c r="D35" s="34" t="s">
        <v>37</v>
      </c>
      <c r="E35" s="34"/>
      <c r="F35" s="9">
        <f aca="true" t="shared" si="4" ref="F35:P35">MIN(F20:F29)</f>
        <v>15237.5</v>
      </c>
      <c r="G35" s="9">
        <f t="shared" si="4"/>
        <v>15237.5</v>
      </c>
      <c r="H35" s="26">
        <f t="shared" si="4"/>
        <v>14.933413607397696</v>
      </c>
      <c r="I35" s="26">
        <f t="shared" si="4"/>
        <v>14.933413607397696</v>
      </c>
      <c r="J35" s="36">
        <f t="shared" si="4"/>
        <v>0.6206896551724138</v>
      </c>
      <c r="K35" s="9">
        <f t="shared" si="4"/>
        <v>586.0577</v>
      </c>
      <c r="L35" s="9">
        <f t="shared" si="4"/>
        <v>5436.721557430118</v>
      </c>
      <c r="M35" s="11">
        <f t="shared" si="4"/>
        <v>0.09057016930134237</v>
      </c>
      <c r="N35" s="11">
        <f t="shared" si="4"/>
        <v>1.2309586964759378</v>
      </c>
      <c r="O35" s="11">
        <f t="shared" si="4"/>
        <v>0.6950733940762195</v>
      </c>
      <c r="P35" s="27">
        <f t="shared" si="4"/>
        <v>-0.750909849605947</v>
      </c>
    </row>
    <row r="36" spans="3:16" ht="13.5">
      <c r="C36" s="32"/>
      <c r="D36" s="34" t="s">
        <v>10</v>
      </c>
      <c r="E36" s="34"/>
      <c r="F36" s="9">
        <f aca="true" t="shared" si="5" ref="F36:P36">STDEV(F20:F29)</f>
        <v>23960.19326693524</v>
      </c>
      <c r="G36" s="9">
        <f t="shared" si="5"/>
        <v>23960.19326693524</v>
      </c>
      <c r="H36" s="11">
        <f t="shared" si="5"/>
        <v>9.324492113765098</v>
      </c>
      <c r="I36" s="11">
        <f t="shared" si="5"/>
        <v>9.324492113765098</v>
      </c>
      <c r="J36" s="36">
        <f t="shared" si="5"/>
        <v>0.07321938905803219</v>
      </c>
      <c r="K36" s="9">
        <f t="shared" si="5"/>
        <v>1314.4380852972436</v>
      </c>
      <c r="L36" s="9">
        <f t="shared" si="5"/>
        <v>778.7440232930231</v>
      </c>
      <c r="M36" s="11">
        <f t="shared" si="5"/>
        <v>0.22620953553464065</v>
      </c>
      <c r="N36" s="11">
        <f t="shared" si="5"/>
        <v>1.9538160732262282</v>
      </c>
      <c r="O36" s="11">
        <f t="shared" si="5"/>
        <v>0.8080884891047005</v>
      </c>
      <c r="P36" s="27">
        <f t="shared" si="5"/>
        <v>0.41551597153112224</v>
      </c>
    </row>
    <row r="37" spans="4:16" ht="13.5">
      <c r="D37" s="34" t="s">
        <v>38</v>
      </c>
      <c r="E37" s="34"/>
      <c r="F37" s="11">
        <f aca="true" t="shared" si="6" ref="F37:P37">F33/F36</f>
        <v>2.184498239095171</v>
      </c>
      <c r="G37" s="11">
        <f t="shared" si="6"/>
        <v>2.184498239095171</v>
      </c>
      <c r="H37" s="11">
        <f t="shared" si="6"/>
        <v>2.905610422802576</v>
      </c>
      <c r="I37" s="11">
        <f t="shared" si="6"/>
        <v>2.905610422802576</v>
      </c>
      <c r="J37" s="36">
        <f t="shared" si="6"/>
        <v>10.418096358426027</v>
      </c>
      <c r="K37" s="11">
        <f t="shared" si="6"/>
        <v>1.6326198271305805</v>
      </c>
      <c r="L37" s="11">
        <f t="shared" si="6"/>
        <v>8.136007545806713</v>
      </c>
      <c r="M37" s="11">
        <f t="shared" si="6"/>
        <v>1.5300255973168595</v>
      </c>
      <c r="N37" s="11">
        <f t="shared" si="6"/>
        <v>1.4323307583439042</v>
      </c>
      <c r="O37" s="11">
        <f t="shared" si="6"/>
        <v>1.7874388544220483</v>
      </c>
      <c r="P37" s="11">
        <f t="shared" si="6"/>
        <v>-0.2611758619546403</v>
      </c>
    </row>
    <row r="38" ht="13.5">
      <c r="L38" s="1" t="s">
        <v>39</v>
      </c>
    </row>
  </sheetData>
  <mergeCells count="6">
    <mergeCell ref="D36:E36"/>
    <mergeCell ref="D37:E37"/>
    <mergeCell ref="D32:E32"/>
    <mergeCell ref="D33:E33"/>
    <mergeCell ref="D34:E34"/>
    <mergeCell ref="D35:E35"/>
  </mergeCells>
  <conditionalFormatting sqref="P33:P36 P20:P29">
    <cfRule type="cellIs" priority="1" dxfId="0" operator="lessThan" stopIfTrue="1"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tokosumi</dc:creator>
  <cp:keywords/>
  <dc:description/>
  <cp:lastModifiedBy>tokosumi</cp:lastModifiedBy>
  <dcterms:created xsi:type="dcterms:W3CDTF">2014-04-08T01:13:22Z</dcterms:created>
  <dcterms:modified xsi:type="dcterms:W3CDTF">2014-04-08T04:18:30Z</dcterms:modified>
  <cp:category/>
  <cp:version/>
  <cp:contentType/>
  <cp:contentStatus/>
</cp:coreProperties>
</file>