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Sheet1" sheetId="1" r:id="rId1"/>
  </sheets>
  <definedNames/>
  <calcPr fullCalcOnLoad="1"/>
</workbook>
</file>

<file path=xl/comments1.xml><?xml version="1.0" encoding="utf-8"?>
<comments xmlns="http://schemas.openxmlformats.org/spreadsheetml/2006/main">
  <authors>
    <author>野村光紀</author>
  </authors>
  <commentList>
    <comment ref="A4" authorId="0">
      <text>
        <r>
          <rPr>
            <sz val="9"/>
            <rFont val="ＭＳ Ｐゴシック"/>
            <family val="3"/>
          </rPr>
          <t>銘柄コードを入力してください。</t>
        </r>
      </text>
    </comment>
    <comment ref="C4" authorId="0">
      <text>
        <r>
          <rPr>
            <sz val="9"/>
            <rFont val="ＭＳ Ｐゴシック"/>
            <family val="3"/>
          </rPr>
          <t>限月を「年/月」の形式で入力してください。現物の場合、空欄とします。</t>
        </r>
      </text>
    </comment>
    <comment ref="D4" authorId="0">
      <text>
        <r>
          <rPr>
            <sz val="9"/>
            <rFont val="ＭＳ Ｐゴシック"/>
            <family val="3"/>
          </rPr>
          <t>倍率を入力してください。
   倍率は、現在値が1変化したときの1枚あたりの利益の増減を表します。</t>
        </r>
      </text>
    </comment>
    <comment ref="E4" authorId="0">
      <text>
        <r>
          <rPr>
            <sz val="9"/>
            <rFont val="ＭＳ Ｐゴシック"/>
            <family val="3"/>
          </rPr>
          <t>仕掛けている枚数または株数を入力してください。買い建てている場合は負数、売り建てている場合は正数とします。</t>
        </r>
      </text>
    </comment>
    <comment ref="F4" authorId="0">
      <text>
        <r>
          <rPr>
            <sz val="9"/>
            <rFont val="ＭＳ Ｐゴシック"/>
            <family val="3"/>
          </rPr>
          <t>仕掛けたときの呼び値を入力してください。</t>
        </r>
      </text>
    </comment>
    <comment ref="G4" authorId="0">
      <text>
        <r>
          <rPr>
            <sz val="9"/>
            <rFont val="ＭＳ Ｐゴシック"/>
            <family val="3"/>
          </rPr>
          <t>直近の終値を自動的にデータベースから取得し、表示します。
   直近の終値を取得する関数 LatestPrice は、Module1 で定義されています。定義を見るには、Alt+F11 を押します。
   手数料引き前の利益を隠された列Hで計算しています。</t>
        </r>
      </text>
    </comment>
    <comment ref="I4" authorId="0">
      <text>
        <r>
          <rPr>
            <sz val="9"/>
            <rFont val="ＭＳ Ｐゴシック"/>
            <family val="3"/>
          </rPr>
          <t>片道の手数料を入力してください。末尾に｢%｣を付けた場合、仕掛けと手仕舞いとの両方から指定した割合の手数料を差し引きます。
   往復の手数料を隠された列Jで計算しています。</t>
        </r>
      </text>
    </comment>
    <comment ref="I2" authorId="0">
      <text>
        <r>
          <rPr>
            <sz val="9"/>
            <rFont val="ＭＳ Ｐゴシック"/>
            <family val="3"/>
          </rPr>
          <t>手数料を差し引いた利益の合計を表示します。</t>
        </r>
      </text>
    </comment>
    <comment ref="B4" authorId="0">
      <text>
        <r>
          <rPr>
            <sz val="9"/>
            <rFont val="ＭＳ Ｐゴシック"/>
            <family val="3"/>
          </rPr>
          <t>銘柄名をデータベースから取得し、表示します。
   名前を取得する関数 StockName は、Module1 で定義されています。定義を見るには、Alt+F11 を押します。</t>
        </r>
      </text>
    </comment>
    <comment ref="K4" authorId="0">
      <text>
        <r>
          <rPr>
            <sz val="9"/>
            <rFont val="ＭＳ Ｐゴシック"/>
            <family val="3"/>
          </rPr>
          <t>手数料を差し引いた利益を表示します。</t>
        </r>
      </text>
    </comment>
  </commentList>
</comments>
</file>

<file path=xl/sharedStrings.xml><?xml version="1.0" encoding="utf-8"?>
<sst xmlns="http://schemas.openxmlformats.org/spreadsheetml/2006/main" count="12" uniqueCount="12">
  <si>
    <t>銘柄コード</t>
  </si>
  <si>
    <t>限月</t>
  </si>
  <si>
    <t>仕掛け</t>
  </si>
  <si>
    <t>現在値</t>
  </si>
  <si>
    <t>倍率</t>
  </si>
  <si>
    <t>枚数</t>
  </si>
  <si>
    <t>利益</t>
  </si>
  <si>
    <t>片道手数料</t>
  </si>
  <si>
    <t>往復手数料</t>
  </si>
  <si>
    <t>粗利益</t>
  </si>
  <si>
    <t>利益合計:</t>
  </si>
  <si>
    <t>名前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</si>
</sst>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
  </numFmts>
  <fonts count="5">
    <font>
      <sz val="11"/>
      <name val="ＭＳ Ｐゴシック"/>
      <family val="3"/>
    </font>
    <font>
      <sz val="6"/>
      <name val="ＭＳ Ｐゴシック"/>
      <family val="3"/>
    </font>
    <font>
      <sz val="9"/>
      <name val="ＭＳ Ｐゴシック"/>
      <family val="3"/>
    </font>
    <font>
      <b/>
      <sz val="11"/>
      <name val="ＭＳ Ｐゴシック"/>
      <family val="3"/>
    </font>
    <font>
      <b/>
      <sz val="8"/>
      <name val="ＭＳ Ｐゴシック"/>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
    <xf numFmtId="0" fontId="0" fillId="0" borderId="0" xfId="0" applyAlignment="1">
      <alignment/>
    </xf>
    <xf numFmtId="0" fontId="0" fillId="0" borderId="0" xfId="0" applyNumberFormat="1" applyAlignment="1" applyProtection="1">
      <alignment/>
      <protection locked="0"/>
    </xf>
    <xf numFmtId="176" fontId="0" fillId="0" borderId="0" xfId="0" applyNumberFormat="1" applyAlignment="1" applyProtection="1">
      <alignment/>
      <protection locked="0"/>
    </xf>
    <xf numFmtId="0"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9" fontId="0" fillId="0" borderId="0" xfId="0" applyNumberFormat="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protection/>
    </xf>
    <xf numFmtId="0" fontId="3" fillId="0" borderId="0" xfId="0" applyNumberFormat="1" applyFont="1" applyAlignment="1" applyProtection="1">
      <alignment/>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K24"/>
  <sheetViews>
    <sheetView tabSelected="1" workbookViewId="0" topLeftCell="A1">
      <selection activeCell="A8" sqref="A8"/>
    </sheetView>
  </sheetViews>
  <sheetFormatPr defaultColWidth="9.00390625" defaultRowHeight="13.5"/>
  <cols>
    <col min="1" max="1" width="9.00390625" style="1" customWidth="1"/>
    <col min="2" max="2" width="9.00390625" style="4" customWidth="1"/>
    <col min="3" max="3" width="9.00390625" style="2" customWidth="1"/>
    <col min="4" max="6" width="9.00390625" style="5" customWidth="1"/>
    <col min="7" max="7" width="9.00390625" style="4" customWidth="1"/>
    <col min="8" max="8" width="9.00390625" style="4" hidden="1" customWidth="1"/>
    <col min="9" max="9" width="9.00390625" style="5" customWidth="1"/>
    <col min="10" max="10" width="9.00390625" style="4" hidden="1" customWidth="1"/>
    <col min="11" max="11" width="9.00390625" style="3" customWidth="1"/>
  </cols>
  <sheetData>
    <row r="1" ht="13.5"/>
    <row r="2" spans="9:11" ht="13.5">
      <c r="I2" s="7" t="s">
        <v>10</v>
      </c>
      <c r="J2" s="8"/>
      <c r="K2" s="9">
        <f>SUM(K5:K9999)</f>
        <v>28400</v>
      </c>
    </row>
    <row r="3" ht="13.5"/>
    <row r="4" spans="1:11" ht="13.5">
      <c r="A4" s="1" t="s">
        <v>0</v>
      </c>
      <c r="B4" s="4" t="s">
        <v>11</v>
      </c>
      <c r="C4" s="2" t="s">
        <v>1</v>
      </c>
      <c r="D4" s="5" t="s">
        <v>4</v>
      </c>
      <c r="E4" s="5" t="s">
        <v>5</v>
      </c>
      <c r="F4" s="5" t="s">
        <v>2</v>
      </c>
      <c r="G4" s="4" t="s">
        <v>3</v>
      </c>
      <c r="H4" s="4" t="s">
        <v>9</v>
      </c>
      <c r="I4" s="5" t="s">
        <v>7</v>
      </c>
      <c r="J4" s="4" t="s">
        <v>8</v>
      </c>
      <c r="K4" s="3" t="s">
        <v>6</v>
      </c>
    </row>
    <row r="5" spans="1:11" ht="13.5">
      <c r="A5" s="1">
        <v>1301</v>
      </c>
      <c r="B5" s="4" t="str">
        <f aca="true" t="shared" si="0" ref="B5:B24">stockname(A5,C5)</f>
        <v>極洋</v>
      </c>
      <c r="D5" s="5">
        <v>1</v>
      </c>
      <c r="E5" s="5">
        <v>-10000</v>
      </c>
      <c r="F5" s="5">
        <v>151</v>
      </c>
      <c r="G5" s="4">
        <f>latestprice(A5,C5)</f>
        <v>159</v>
      </c>
      <c r="H5" s="4">
        <f aca="true" t="shared" si="1" ref="H5:H24">D5*(F5*E5+G5*(-E5))</f>
        <v>80000</v>
      </c>
      <c r="I5" s="6">
        <v>0.02</v>
      </c>
      <c r="J5" s="4">
        <f aca="true" t="shared" si="2" ref="J5:J24">IF(I5&lt;1,ABS(E5)*D5*I5*(F5+G5),I5*2)</f>
        <v>62000</v>
      </c>
      <c r="K5" s="3">
        <f>H5-J5</f>
        <v>18000</v>
      </c>
    </row>
    <row r="6" spans="1:11" ht="13.5">
      <c r="A6" s="1">
        <v>512</v>
      </c>
      <c r="B6" s="4" t="str">
        <f t="shared" si="0"/>
        <v>東京小豆</v>
      </c>
      <c r="C6" s="2">
        <v>36192</v>
      </c>
      <c r="D6" s="5">
        <v>80</v>
      </c>
      <c r="E6" s="5">
        <v>2</v>
      </c>
      <c r="F6" s="5">
        <v>11900</v>
      </c>
      <c r="G6" s="4">
        <f aca="true" t="shared" si="3" ref="G6:G24">latestprice(A6,C6)</f>
        <v>11990</v>
      </c>
      <c r="H6" s="4">
        <f t="shared" si="1"/>
        <v>-14400</v>
      </c>
      <c r="I6" s="5">
        <v>3000</v>
      </c>
      <c r="J6" s="4">
        <f t="shared" si="2"/>
        <v>6000</v>
      </c>
      <c r="K6" s="3">
        <f aca="true" t="shared" si="4" ref="K6:K24">H6-J6</f>
        <v>-20400</v>
      </c>
    </row>
    <row r="7" spans="1:11" ht="13.5">
      <c r="A7" s="1">
        <v>512</v>
      </c>
      <c r="B7" s="4" t="str">
        <f t="shared" si="0"/>
        <v>東京小豆</v>
      </c>
      <c r="C7" s="2">
        <v>36130</v>
      </c>
      <c r="D7" s="5">
        <v>80</v>
      </c>
      <c r="E7" s="5">
        <v>-2</v>
      </c>
      <c r="F7" s="5">
        <v>11800</v>
      </c>
      <c r="G7" s="4">
        <f t="shared" si="3"/>
        <v>12030</v>
      </c>
      <c r="H7" s="4">
        <f t="shared" si="1"/>
        <v>36800</v>
      </c>
      <c r="I7" s="5">
        <v>3000</v>
      </c>
      <c r="J7" s="4">
        <f t="shared" si="2"/>
        <v>6000</v>
      </c>
      <c r="K7" s="3">
        <f t="shared" si="4"/>
        <v>30800</v>
      </c>
    </row>
    <row r="8" spans="2:11" ht="13.5">
      <c r="B8" s="4">
        <f t="shared" si="0"/>
      </c>
      <c r="G8" s="4">
        <f t="shared" si="3"/>
        <v>0</v>
      </c>
      <c r="H8" s="4">
        <f t="shared" si="1"/>
        <v>0</v>
      </c>
      <c r="J8" s="4">
        <f t="shared" si="2"/>
        <v>0</v>
      </c>
      <c r="K8" s="3">
        <f t="shared" si="4"/>
        <v>0</v>
      </c>
    </row>
    <row r="9" spans="2:11" ht="13.5">
      <c r="B9" s="4">
        <f t="shared" si="0"/>
      </c>
      <c r="G9" s="4">
        <f t="shared" si="3"/>
        <v>0</v>
      </c>
      <c r="H9" s="4">
        <f t="shared" si="1"/>
        <v>0</v>
      </c>
      <c r="J9" s="4">
        <f t="shared" si="2"/>
        <v>0</v>
      </c>
      <c r="K9" s="3">
        <f t="shared" si="4"/>
        <v>0</v>
      </c>
    </row>
    <row r="10" spans="2:11" ht="13.5">
      <c r="B10" s="4">
        <f t="shared" si="0"/>
      </c>
      <c r="G10" s="4">
        <f t="shared" si="3"/>
        <v>0</v>
      </c>
      <c r="H10" s="4">
        <f t="shared" si="1"/>
        <v>0</v>
      </c>
      <c r="J10" s="4">
        <f t="shared" si="2"/>
        <v>0</v>
      </c>
      <c r="K10" s="3">
        <f t="shared" si="4"/>
        <v>0</v>
      </c>
    </row>
    <row r="11" spans="2:11" ht="13.5">
      <c r="B11" s="4">
        <f t="shared" si="0"/>
      </c>
      <c r="G11" s="4">
        <f t="shared" si="3"/>
        <v>0</v>
      </c>
      <c r="H11" s="4">
        <f t="shared" si="1"/>
        <v>0</v>
      </c>
      <c r="J11" s="4">
        <f t="shared" si="2"/>
        <v>0</v>
      </c>
      <c r="K11" s="3">
        <f t="shared" si="4"/>
        <v>0</v>
      </c>
    </row>
    <row r="12" spans="2:11" ht="13.5">
      <c r="B12" s="4">
        <f t="shared" si="0"/>
      </c>
      <c r="G12" s="4">
        <f t="shared" si="3"/>
        <v>0</v>
      </c>
      <c r="H12" s="4">
        <f t="shared" si="1"/>
        <v>0</v>
      </c>
      <c r="J12" s="4">
        <f t="shared" si="2"/>
        <v>0</v>
      </c>
      <c r="K12" s="3">
        <f t="shared" si="4"/>
        <v>0</v>
      </c>
    </row>
    <row r="13" spans="2:11" ht="13.5">
      <c r="B13" s="4">
        <f t="shared" si="0"/>
      </c>
      <c r="G13" s="4">
        <f t="shared" si="3"/>
        <v>0</v>
      </c>
      <c r="H13" s="4">
        <f t="shared" si="1"/>
        <v>0</v>
      </c>
      <c r="J13" s="4">
        <f t="shared" si="2"/>
        <v>0</v>
      </c>
      <c r="K13" s="3">
        <f t="shared" si="4"/>
        <v>0</v>
      </c>
    </row>
    <row r="14" spans="2:11" ht="13.5">
      <c r="B14" s="4">
        <f t="shared" si="0"/>
      </c>
      <c r="G14" s="4">
        <f t="shared" si="3"/>
        <v>0</v>
      </c>
      <c r="H14" s="4">
        <f t="shared" si="1"/>
        <v>0</v>
      </c>
      <c r="J14" s="4">
        <f t="shared" si="2"/>
        <v>0</v>
      </c>
      <c r="K14" s="3">
        <f t="shared" si="4"/>
        <v>0</v>
      </c>
    </row>
    <row r="15" spans="2:11" ht="13.5">
      <c r="B15" s="4">
        <f t="shared" si="0"/>
      </c>
      <c r="G15" s="4">
        <f t="shared" si="3"/>
        <v>0</v>
      </c>
      <c r="H15" s="4">
        <f t="shared" si="1"/>
        <v>0</v>
      </c>
      <c r="J15" s="4">
        <f t="shared" si="2"/>
        <v>0</v>
      </c>
      <c r="K15" s="3">
        <f t="shared" si="4"/>
        <v>0</v>
      </c>
    </row>
    <row r="16" spans="2:11" ht="13.5">
      <c r="B16" s="4">
        <f t="shared" si="0"/>
      </c>
      <c r="G16" s="4">
        <f t="shared" si="3"/>
        <v>0</v>
      </c>
      <c r="H16" s="4">
        <f t="shared" si="1"/>
        <v>0</v>
      </c>
      <c r="J16" s="4">
        <f t="shared" si="2"/>
        <v>0</v>
      </c>
      <c r="K16" s="3">
        <f t="shared" si="4"/>
        <v>0</v>
      </c>
    </row>
    <row r="17" spans="2:11" ht="13.5">
      <c r="B17" s="4">
        <f t="shared" si="0"/>
      </c>
      <c r="G17" s="4">
        <f t="shared" si="3"/>
        <v>0</v>
      </c>
      <c r="H17" s="4">
        <f t="shared" si="1"/>
        <v>0</v>
      </c>
      <c r="J17" s="4">
        <f t="shared" si="2"/>
        <v>0</v>
      </c>
      <c r="K17" s="3">
        <f t="shared" si="4"/>
        <v>0</v>
      </c>
    </row>
    <row r="18" spans="2:11" ht="13.5">
      <c r="B18" s="4">
        <f t="shared" si="0"/>
      </c>
      <c r="G18" s="4">
        <f t="shared" si="3"/>
        <v>0</v>
      </c>
      <c r="H18" s="4">
        <f t="shared" si="1"/>
        <v>0</v>
      </c>
      <c r="J18" s="4">
        <f t="shared" si="2"/>
        <v>0</v>
      </c>
      <c r="K18" s="3">
        <f t="shared" si="4"/>
        <v>0</v>
      </c>
    </row>
    <row r="19" spans="2:11" ht="13.5">
      <c r="B19" s="4">
        <f t="shared" si="0"/>
      </c>
      <c r="G19" s="4">
        <f t="shared" si="3"/>
        <v>0</v>
      </c>
      <c r="H19" s="4">
        <f t="shared" si="1"/>
        <v>0</v>
      </c>
      <c r="J19" s="4">
        <f t="shared" si="2"/>
        <v>0</v>
      </c>
      <c r="K19" s="3">
        <f t="shared" si="4"/>
        <v>0</v>
      </c>
    </row>
    <row r="20" spans="2:11" ht="13.5">
      <c r="B20" s="4">
        <f t="shared" si="0"/>
      </c>
      <c r="G20" s="4">
        <f t="shared" si="3"/>
        <v>0</v>
      </c>
      <c r="H20" s="4">
        <f t="shared" si="1"/>
        <v>0</v>
      </c>
      <c r="J20" s="4">
        <f t="shared" si="2"/>
        <v>0</v>
      </c>
      <c r="K20" s="3">
        <f t="shared" si="4"/>
        <v>0</v>
      </c>
    </row>
    <row r="21" spans="2:11" ht="13.5">
      <c r="B21" s="4">
        <f t="shared" si="0"/>
      </c>
      <c r="G21" s="4">
        <f t="shared" si="3"/>
        <v>0</v>
      </c>
      <c r="H21" s="4">
        <f t="shared" si="1"/>
        <v>0</v>
      </c>
      <c r="J21" s="4">
        <f t="shared" si="2"/>
        <v>0</v>
      </c>
      <c r="K21" s="3">
        <f t="shared" si="4"/>
        <v>0</v>
      </c>
    </row>
    <row r="22" spans="2:11" ht="13.5">
      <c r="B22" s="4">
        <f t="shared" si="0"/>
      </c>
      <c r="G22" s="4">
        <f t="shared" si="3"/>
        <v>0</v>
      </c>
      <c r="H22" s="4">
        <f t="shared" si="1"/>
        <v>0</v>
      </c>
      <c r="J22" s="4">
        <f t="shared" si="2"/>
        <v>0</v>
      </c>
      <c r="K22" s="3">
        <f t="shared" si="4"/>
        <v>0</v>
      </c>
    </row>
    <row r="23" spans="2:11" ht="13.5">
      <c r="B23" s="4">
        <f t="shared" si="0"/>
      </c>
      <c r="G23" s="4">
        <f t="shared" si="3"/>
        <v>0</v>
      </c>
      <c r="H23" s="4">
        <f t="shared" si="1"/>
        <v>0</v>
      </c>
      <c r="J23" s="4">
        <f t="shared" si="2"/>
        <v>0</v>
      </c>
      <c r="K23" s="3">
        <f t="shared" si="4"/>
        <v>0</v>
      </c>
    </row>
    <row r="24" spans="2:11" ht="13.5">
      <c r="B24" s="4">
        <f t="shared" si="0"/>
      </c>
      <c r="G24" s="4">
        <f t="shared" si="3"/>
        <v>0</v>
      </c>
      <c r="H24" s="4">
        <f t="shared" si="1"/>
        <v>0</v>
      </c>
      <c r="J24" s="4">
        <f t="shared" si="2"/>
        <v>0</v>
      </c>
      <c r="K24" s="3">
        <f t="shared" si="4"/>
        <v>0</v>
      </c>
    </row>
  </sheetData>
  <printOptions/>
  <pageMargins left="0.75" right="0.75" top="1" bottom="1"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 Rolling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簡易値洗いプログラム</dc:title>
  <dc:subject>Pan Active Market Database Sample</dc:subject>
  <dc:creator>野村光紀</dc:creator>
  <cp:keywords/>
  <dc:description/>
  <cp:lastModifiedBy>野村光紀</cp:lastModifiedBy>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